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firstSheet="2" activeTab="3"/>
  </bookViews>
  <sheets>
    <sheet name="Investissement" sheetId="1" r:id="rId1"/>
    <sheet name="Amortissements" sheetId="6" r:id="rId2"/>
    <sheet name="Charges fixes" sheetId="2" r:id="rId3"/>
    <sheet name="Marge &amp; CA" sheetId="7" r:id="rId4"/>
  </sheets>
  <calcPr calcId="125725"/>
</workbook>
</file>

<file path=xl/calcChain.xml><?xml version="1.0" encoding="utf-8"?>
<calcChain xmlns="http://schemas.openxmlformats.org/spreadsheetml/2006/main">
  <c r="M3" i="7"/>
  <c r="L3"/>
  <c r="K3"/>
  <c r="J3"/>
  <c r="I3"/>
  <c r="H3"/>
  <c r="G3"/>
  <c r="F3"/>
  <c r="E3"/>
  <c r="D3"/>
  <c r="D15" i="2"/>
  <c r="E15"/>
  <c r="F15"/>
  <c r="G15"/>
  <c r="H15"/>
  <c r="I15"/>
  <c r="J15"/>
  <c r="K15"/>
  <c r="L15"/>
  <c r="M15"/>
  <c r="N15"/>
  <c r="C15"/>
  <c r="O9"/>
  <c r="O10"/>
  <c r="O7"/>
  <c r="O4" l="1"/>
  <c r="O5"/>
  <c r="O6"/>
  <c r="O8"/>
  <c r="O11"/>
  <c r="O12"/>
  <c r="O13"/>
  <c r="O14"/>
  <c r="O15"/>
  <c r="O17" s="1"/>
  <c r="O3"/>
  <c r="M7" i="6" l="1"/>
  <c r="K7"/>
  <c r="I7"/>
  <c r="G7"/>
  <c r="E7"/>
  <c r="H6"/>
  <c r="F6"/>
  <c r="M5"/>
  <c r="N5" s="1"/>
  <c r="L5"/>
  <c r="K5"/>
  <c r="I5"/>
  <c r="J5" s="1"/>
  <c r="H5"/>
  <c r="G5"/>
  <c r="F5"/>
  <c r="J6" l="1"/>
  <c r="J9" i="1"/>
  <c r="J3"/>
  <c r="E9" l="1"/>
  <c r="E8"/>
  <c r="E7"/>
  <c r="E6"/>
  <c r="E5"/>
  <c r="E3"/>
  <c r="E10" l="1"/>
  <c r="E11" l="1"/>
</calcChain>
</file>

<file path=xl/sharedStrings.xml><?xml version="1.0" encoding="utf-8"?>
<sst xmlns="http://schemas.openxmlformats.org/spreadsheetml/2006/main" count="58" uniqueCount="45">
  <si>
    <t>PU</t>
  </si>
  <si>
    <t>Total</t>
  </si>
  <si>
    <t>Qté</t>
  </si>
  <si>
    <t>Désignation</t>
  </si>
  <si>
    <t>Nature de la charge</t>
  </si>
  <si>
    <t>Honoraires comptables</t>
  </si>
  <si>
    <t>Cotisations Sociales</t>
  </si>
  <si>
    <t>Impôts</t>
  </si>
  <si>
    <t>Intérêts</t>
  </si>
  <si>
    <t xml:space="preserve">Terrain </t>
  </si>
  <si>
    <t>Poulailler</t>
  </si>
  <si>
    <t>Cloture</t>
  </si>
  <si>
    <t>Piscine</t>
  </si>
  <si>
    <t>Outillage</t>
  </si>
  <si>
    <t>Total en KFCFA</t>
  </si>
  <si>
    <t>Dont à amortir</t>
  </si>
  <si>
    <t>Montant</t>
  </si>
  <si>
    <t>Taux an</t>
  </si>
  <si>
    <t>durée</t>
  </si>
  <si>
    <t>Cout crédit</t>
  </si>
  <si>
    <t>mensualités</t>
  </si>
  <si>
    <t>Durée</t>
  </si>
  <si>
    <t>Type</t>
  </si>
  <si>
    <t>linéaire</t>
  </si>
  <si>
    <t>Amort.</t>
  </si>
  <si>
    <t>Prix</t>
  </si>
  <si>
    <t>VR</t>
  </si>
  <si>
    <t>A</t>
  </si>
  <si>
    <t>Durée
de vie</t>
  </si>
  <si>
    <t>-</t>
  </si>
  <si>
    <t>Amortissements</t>
  </si>
  <si>
    <t>Amortissements de l'année</t>
  </si>
  <si>
    <t>Année</t>
  </si>
  <si>
    <t>Location</t>
  </si>
  <si>
    <t>Petites fournitures et entretien des locaux</t>
  </si>
  <si>
    <t>Salaires</t>
  </si>
  <si>
    <t>Assurances</t>
  </si>
  <si>
    <t>Electricité</t>
  </si>
  <si>
    <t>Téléphone</t>
  </si>
  <si>
    <t>Internet</t>
  </si>
  <si>
    <t>Remboursement d’emprunts</t>
  </si>
  <si>
    <t xml:space="preserve">Total hors amortissement </t>
  </si>
  <si>
    <t xml:space="preserve">Total avec amortissement </t>
  </si>
  <si>
    <t>CA pour</t>
  </si>
  <si>
    <t>Marge en %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</si>
</sst>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2" fontId="0" fillId="0" borderId="3" xfId="0" applyNumberFormat="1" applyBorder="1" applyAlignment="1">
      <alignment vertical="top" wrapText="1"/>
    </xf>
    <xf numFmtId="2" fontId="0" fillId="0" borderId="3" xfId="0" applyNumberFormat="1" applyBorder="1" applyAlignment="1">
      <alignment horizontal="right" vertical="top" wrapText="1"/>
    </xf>
    <xf numFmtId="2" fontId="1" fillId="0" borderId="2" xfId="0" applyNumberFormat="1" applyFont="1" applyBorder="1"/>
    <xf numFmtId="0" fontId="0" fillId="0" borderId="0" xfId="0" applyBorder="1"/>
    <xf numFmtId="0" fontId="2" fillId="0" borderId="3" xfId="0" applyFont="1" applyBorder="1" applyAlignment="1">
      <alignment horizontal="right" vertical="top" wrapText="1"/>
    </xf>
    <xf numFmtId="0" fontId="2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2" fontId="5" fillId="0" borderId="1" xfId="0" applyNumberFormat="1" applyFont="1" applyBorder="1" applyAlignment="1">
      <alignment wrapText="1"/>
    </xf>
    <xf numFmtId="2" fontId="5" fillId="0" borderId="3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/>
    <xf numFmtId="2" fontId="1" fillId="0" borderId="2" xfId="0" applyNumberFormat="1" applyFont="1" applyBorder="1" applyAlignment="1">
      <alignment horizontal="right" vertical="top" wrapText="1"/>
    </xf>
    <xf numFmtId="0" fontId="1" fillId="0" borderId="2" xfId="0" applyFont="1" applyFill="1" applyBorder="1" applyAlignment="1">
      <alignment horizontal="right" wrapText="1"/>
    </xf>
    <xf numFmtId="3" fontId="0" fillId="0" borderId="2" xfId="0" applyNumberFormat="1" applyBorder="1"/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1" fillId="4" borderId="20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1" fontId="1" fillId="0" borderId="5" xfId="0" applyNumberFormat="1" applyFont="1" applyBorder="1" applyAlignment="1">
      <alignment vertical="top" wrapText="1"/>
    </xf>
    <xf numFmtId="0" fontId="1" fillId="0" borderId="22" xfId="0" quotePrefix="1" applyFont="1" applyBorder="1" applyAlignment="1">
      <alignment horizontal="center" vertical="center"/>
    </xf>
    <xf numFmtId="0" fontId="1" fillId="0" borderId="21" xfId="0" applyFont="1" applyBorder="1"/>
    <xf numFmtId="0" fontId="1" fillId="0" borderId="22" xfId="0" applyFont="1" applyBorder="1"/>
    <xf numFmtId="1" fontId="6" fillId="0" borderId="6" xfId="0" applyNumberFormat="1" applyFont="1" applyBorder="1" applyAlignment="1">
      <alignment vertical="top" wrapText="1"/>
    </xf>
    <xf numFmtId="0" fontId="1" fillId="0" borderId="11" xfId="0" applyFont="1" applyBorder="1"/>
    <xf numFmtId="1" fontId="1" fillId="0" borderId="12" xfId="0" applyNumberFormat="1" applyFont="1" applyBorder="1"/>
    <xf numFmtId="0" fontId="1" fillId="0" borderId="20" xfId="0" applyFont="1" applyBorder="1"/>
    <xf numFmtId="1" fontId="1" fillId="0" borderId="17" xfId="0" applyNumberFormat="1" applyFont="1" applyBorder="1"/>
    <xf numFmtId="1" fontId="6" fillId="0" borderId="16" xfId="0" applyNumberFormat="1" applyFont="1" applyBorder="1" applyAlignment="1">
      <alignment vertical="top" wrapText="1"/>
    </xf>
    <xf numFmtId="1" fontId="1" fillId="0" borderId="24" xfId="0" applyNumberFormat="1" applyFont="1" applyBorder="1"/>
    <xf numFmtId="0" fontId="1" fillId="0" borderId="25" xfId="0" applyFont="1" applyBorder="1"/>
    <xf numFmtId="1" fontId="1" fillId="0" borderId="26" xfId="0" applyNumberFormat="1" applyFont="1" applyBorder="1"/>
    <xf numFmtId="0" fontId="1" fillId="0" borderId="27" xfId="0" applyFont="1" applyBorder="1"/>
    <xf numFmtId="1" fontId="1" fillId="0" borderId="4" xfId="0" applyNumberFormat="1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28" xfId="0" applyFont="1" applyBorder="1"/>
    <xf numFmtId="0" fontId="1" fillId="0" borderId="29" xfId="0" applyFont="1" applyBorder="1"/>
    <xf numFmtId="0" fontId="0" fillId="0" borderId="31" xfId="0" applyBorder="1"/>
    <xf numFmtId="0" fontId="0" fillId="0" borderId="32" xfId="0" applyBorder="1"/>
    <xf numFmtId="0" fontId="1" fillId="0" borderId="7" xfId="0" applyFont="1" applyBorder="1"/>
    <xf numFmtId="0" fontId="1" fillId="5" borderId="2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0" fontId="1" fillId="0" borderId="30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/>
    </xf>
    <xf numFmtId="1" fontId="0" fillId="0" borderId="2" xfId="0" applyNumberFormat="1" applyBorder="1"/>
    <xf numFmtId="0" fontId="1" fillId="5" borderId="2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3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Ventilation</a:t>
            </a:r>
            <a:r>
              <a:rPr lang="fr-FR" baseline="0"/>
              <a:t> Charges fixes</a:t>
            </a:r>
            <a:endParaRPr lang="fr-FR"/>
          </a:p>
        </c:rich>
      </c:tx>
      <c:layout>
        <c:manualLayout>
          <c:xMode val="edge"/>
          <c:yMode val="edge"/>
          <c:x val="0.28312764039086363"/>
          <c:y val="0"/>
        </c:manualLayout>
      </c:layout>
    </c:title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4.0736043607462719E-2"/>
                  <c:y val="1.1334120734908141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9.8385260226405771E-2"/>
                  <c:y val="-0.11657559055118114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2.7522561694545117E-2"/>
                  <c:y val="5.0493438320209994E-3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2.6478650879396683E-2"/>
                  <c:y val="-1.2560614635457172E-3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5.0198212104632803E-3"/>
                  <c:y val="1.0225602481993737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0.10480345604422275"/>
                  <c:y val="7.3068809135077059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9.8585950079410067E-2"/>
                  <c:y val="9.6295912841723466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-0.15424103076896115"/>
                  <c:y val="3.549186351706037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Fournitures et entretien des locaux
1%</a:t>
                    </a:r>
                  </a:p>
                </c:rich>
              </c:tx>
              <c:showCatName val="1"/>
              <c:showPercent val="1"/>
            </c:dLbl>
            <c:dLbl>
              <c:idx val="9"/>
              <c:layout>
                <c:manualLayout>
                  <c:x val="-6.5466831393775793E-2"/>
                  <c:y val="-2.6335433070866145E-2"/>
                </c:manualLayout>
              </c:layout>
              <c:showCatName val="1"/>
              <c:showPercent val="1"/>
            </c:dLbl>
            <c:dLbl>
              <c:idx val="10"/>
              <c:layout>
                <c:manualLayout>
                  <c:x val="4.2339236732214548E-2"/>
                  <c:y val="8.3456692913385852E-3"/>
                </c:manualLayout>
              </c:layout>
              <c:showCatName val="1"/>
              <c:showPercent val="1"/>
            </c:dLbl>
            <c:dLbl>
              <c:idx val="11"/>
              <c:layout>
                <c:manualLayout>
                  <c:x val="0.14019544686512117"/>
                  <c:y val="2.1048844766623848E-2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'Charges fixes'!$B$3:$B$14</c:f>
              <c:strCache>
                <c:ptCount val="12"/>
                <c:pt idx="0">
                  <c:v>Salaires</c:v>
                </c:pt>
                <c:pt idx="1">
                  <c:v>Cotisations Sociales</c:v>
                </c:pt>
                <c:pt idx="2">
                  <c:v>Honoraires comptables</c:v>
                </c:pt>
                <c:pt idx="3">
                  <c:v>Location</c:v>
                </c:pt>
                <c:pt idx="4">
                  <c:v>Assurances</c:v>
                </c:pt>
                <c:pt idx="5">
                  <c:v>Electricité</c:v>
                </c:pt>
                <c:pt idx="6">
                  <c:v>Téléphone</c:v>
                </c:pt>
                <c:pt idx="7">
                  <c:v>Internet</c:v>
                </c:pt>
                <c:pt idx="8">
                  <c:v>Petites fournitures et entretien des locaux</c:v>
                </c:pt>
                <c:pt idx="9">
                  <c:v>Impôts</c:v>
                </c:pt>
                <c:pt idx="10">
                  <c:v>Remboursement d’emprunts</c:v>
                </c:pt>
                <c:pt idx="11">
                  <c:v>Intérêts</c:v>
                </c:pt>
              </c:strCache>
            </c:strRef>
          </c:cat>
          <c:val>
            <c:numRef>
              <c:f>'Charges fixes'!$O$3:$O$14</c:f>
              <c:numCache>
                <c:formatCode>General</c:formatCode>
                <c:ptCount val="12"/>
                <c:pt idx="0">
                  <c:v>1200</c:v>
                </c:pt>
                <c:pt idx="1">
                  <c:v>60</c:v>
                </c:pt>
                <c:pt idx="2">
                  <c:v>100</c:v>
                </c:pt>
                <c:pt idx="3">
                  <c:v>900</c:v>
                </c:pt>
                <c:pt idx="4">
                  <c:v>100</c:v>
                </c:pt>
                <c:pt idx="5">
                  <c:v>360</c:v>
                </c:pt>
                <c:pt idx="6">
                  <c:v>180</c:v>
                </c:pt>
                <c:pt idx="7">
                  <c:v>180</c:v>
                </c:pt>
                <c:pt idx="8">
                  <c:v>40</c:v>
                </c:pt>
                <c:pt idx="9">
                  <c:v>100</c:v>
                </c:pt>
                <c:pt idx="10">
                  <c:v>120</c:v>
                </c:pt>
                <c:pt idx="11">
                  <c:v>12</c:v>
                </c:pt>
              </c:numCache>
            </c:numRef>
          </c:val>
        </c:ser>
        <c:dLbls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19</xdr:row>
      <xdr:rowOff>0</xdr:rowOff>
    </xdr:from>
    <xdr:to>
      <xdr:col>11</xdr:col>
      <xdr:colOff>314325</xdr:colOff>
      <xdr:row>40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"/>
  <sheetViews>
    <sheetView workbookViewId="0">
      <selection activeCell="B2" sqref="B2:E8"/>
    </sheetView>
  </sheetViews>
  <sheetFormatPr defaultRowHeight="15"/>
  <cols>
    <col min="2" max="2" width="29.7109375" customWidth="1"/>
    <col min="3" max="3" width="7.42578125" customWidth="1"/>
    <col min="10" max="10" width="13" customWidth="1"/>
    <col min="11" max="11" width="12.140625" customWidth="1"/>
  </cols>
  <sheetData>
    <row r="2" spans="1:11">
      <c r="B2" s="7" t="s">
        <v>3</v>
      </c>
      <c r="C2" s="7" t="s">
        <v>2</v>
      </c>
      <c r="D2" s="7" t="s">
        <v>0</v>
      </c>
      <c r="E2" s="7" t="s">
        <v>1</v>
      </c>
      <c r="G2" s="7" t="s">
        <v>16</v>
      </c>
      <c r="H2" s="7" t="s">
        <v>17</v>
      </c>
      <c r="I2" s="7" t="s">
        <v>18</v>
      </c>
      <c r="J2" s="7" t="s">
        <v>19</v>
      </c>
      <c r="K2" s="7" t="s">
        <v>20</v>
      </c>
    </row>
    <row r="3" spans="1:11" ht="15" customHeight="1">
      <c r="B3" s="6" t="s">
        <v>9</v>
      </c>
      <c r="C3" s="5">
        <v>1</v>
      </c>
      <c r="D3" s="1">
        <v>400</v>
      </c>
      <c r="E3" s="2">
        <f>D3*C3</f>
        <v>400</v>
      </c>
      <c r="G3" s="22">
        <v>1000</v>
      </c>
      <c r="H3" s="22">
        <v>15</v>
      </c>
      <c r="I3" s="22">
        <v>7</v>
      </c>
      <c r="J3" s="19">
        <f>K3*I3*12-G3</f>
        <v>621.19999999999982</v>
      </c>
      <c r="K3" s="22">
        <v>19.3</v>
      </c>
    </row>
    <row r="4" spans="1:11" ht="15" customHeight="1">
      <c r="B4" s="8"/>
      <c r="C4" s="9"/>
      <c r="D4" s="10"/>
      <c r="E4" s="11"/>
      <c r="G4" s="22"/>
      <c r="H4" s="22"/>
      <c r="I4" s="22"/>
      <c r="J4" s="19"/>
      <c r="K4" s="22"/>
    </row>
    <row r="5" spans="1:11" ht="15" customHeight="1">
      <c r="B5" s="8" t="s">
        <v>10</v>
      </c>
      <c r="C5" s="12">
        <v>1</v>
      </c>
      <c r="D5" s="13">
        <v>320</v>
      </c>
      <c r="E5" s="11">
        <f>D5*C5</f>
        <v>320</v>
      </c>
      <c r="G5" s="22"/>
      <c r="H5" s="22"/>
      <c r="I5" s="22"/>
      <c r="J5" s="19"/>
      <c r="K5" s="22"/>
    </row>
    <row r="6" spans="1:11" ht="15" customHeight="1">
      <c r="B6" s="8" t="s">
        <v>11</v>
      </c>
      <c r="C6" s="12">
        <v>1</v>
      </c>
      <c r="D6" s="13">
        <v>100</v>
      </c>
      <c r="E6" s="11">
        <f>D6*C6</f>
        <v>100</v>
      </c>
      <c r="K6" s="22"/>
    </row>
    <row r="7" spans="1:11" ht="15" customHeight="1">
      <c r="B7" s="8" t="s">
        <v>12</v>
      </c>
      <c r="C7" s="12">
        <v>1</v>
      </c>
      <c r="D7" s="13">
        <v>21</v>
      </c>
      <c r="E7" s="11">
        <f>D7*C7</f>
        <v>21</v>
      </c>
    </row>
    <row r="8" spans="1:11" ht="15" customHeight="1">
      <c r="B8" s="8" t="s">
        <v>13</v>
      </c>
      <c r="C8" s="12">
        <v>1</v>
      </c>
      <c r="D8" s="13">
        <v>86</v>
      </c>
      <c r="E8" s="11">
        <f>D8*C8</f>
        <v>86</v>
      </c>
      <c r="G8" s="7" t="s">
        <v>16</v>
      </c>
      <c r="H8" s="7" t="s">
        <v>21</v>
      </c>
      <c r="I8" s="7" t="s">
        <v>22</v>
      </c>
      <c r="J8" s="7" t="s">
        <v>24</v>
      </c>
    </row>
    <row r="9" spans="1:11" ht="15" customHeight="1">
      <c r="B9" s="8"/>
      <c r="C9" s="12">
        <v>0</v>
      </c>
      <c r="D9" s="13"/>
      <c r="E9" s="11">
        <f>D9*C9</f>
        <v>0</v>
      </c>
      <c r="G9" s="22">
        <v>527</v>
      </c>
      <c r="H9" s="22">
        <v>5</v>
      </c>
      <c r="I9" s="22" t="s">
        <v>23</v>
      </c>
      <c r="J9" s="19">
        <f>G9/H9</f>
        <v>105.4</v>
      </c>
    </row>
    <row r="10" spans="1:11" ht="15" customHeight="1">
      <c r="A10" s="4"/>
      <c r="B10" s="17" t="s">
        <v>14</v>
      </c>
      <c r="C10" s="60"/>
      <c r="D10" s="60"/>
      <c r="E10" s="20">
        <f>SUM(E3:E9)</f>
        <v>927</v>
      </c>
      <c r="G10" s="22"/>
      <c r="H10" s="22"/>
      <c r="I10" s="22"/>
      <c r="J10" s="19"/>
    </row>
    <row r="11" spans="1:11">
      <c r="A11" s="4"/>
      <c r="B11" s="21" t="s">
        <v>15</v>
      </c>
      <c r="C11" s="61"/>
      <c r="D11" s="61"/>
      <c r="E11" s="3">
        <f>E10-E3</f>
        <v>527</v>
      </c>
      <c r="G11" s="22"/>
      <c r="H11" s="22"/>
      <c r="I11" s="22"/>
      <c r="J11" s="19"/>
    </row>
  </sheetData>
  <mergeCells count="2">
    <mergeCell ref="C10:D10"/>
    <mergeCell ref="C11:D1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7"/>
  <sheetViews>
    <sheetView workbookViewId="0">
      <selection activeCell="F18" sqref="F18"/>
    </sheetView>
  </sheetViews>
  <sheetFormatPr defaultRowHeight="15"/>
  <cols>
    <col min="2" max="2" width="17.42578125" customWidth="1"/>
    <col min="3" max="3" width="7.42578125" customWidth="1"/>
    <col min="4" max="4" width="8.28515625" customWidth="1"/>
    <col min="5" max="14" width="5.7109375" customWidth="1"/>
  </cols>
  <sheetData>
    <row r="1" spans="2:14" ht="15.75" thickBot="1"/>
    <row r="2" spans="2:14">
      <c r="B2" s="71" t="s">
        <v>3</v>
      </c>
      <c r="C2" s="73" t="s">
        <v>25</v>
      </c>
      <c r="D2" s="75" t="s">
        <v>28</v>
      </c>
      <c r="E2" s="65">
        <v>1</v>
      </c>
      <c r="F2" s="66"/>
      <c r="G2" s="67">
        <v>2</v>
      </c>
      <c r="H2" s="68"/>
      <c r="I2" s="69">
        <v>3</v>
      </c>
      <c r="J2" s="70"/>
      <c r="K2" s="67">
        <v>4</v>
      </c>
      <c r="L2" s="68"/>
      <c r="M2" s="69">
        <v>5</v>
      </c>
      <c r="N2" s="70"/>
    </row>
    <row r="3" spans="2:14" ht="15.75" thickBot="1">
      <c r="B3" s="72"/>
      <c r="C3" s="74"/>
      <c r="D3" s="76"/>
      <c r="E3" s="28" t="s">
        <v>27</v>
      </c>
      <c r="F3" s="29" t="s">
        <v>26</v>
      </c>
      <c r="G3" s="30" t="s">
        <v>27</v>
      </c>
      <c r="H3" s="31" t="s">
        <v>26</v>
      </c>
      <c r="I3" s="28" t="s">
        <v>27</v>
      </c>
      <c r="J3" s="29" t="s">
        <v>26</v>
      </c>
      <c r="K3" s="30" t="s">
        <v>27</v>
      </c>
      <c r="L3" s="31" t="s">
        <v>26</v>
      </c>
      <c r="M3" s="28" t="s">
        <v>27</v>
      </c>
      <c r="N3" s="29" t="s">
        <v>26</v>
      </c>
    </row>
    <row r="4" spans="2:14">
      <c r="B4" s="25" t="s">
        <v>9</v>
      </c>
      <c r="C4" s="32">
        <v>400</v>
      </c>
      <c r="D4" s="33" t="s">
        <v>29</v>
      </c>
      <c r="E4" s="34"/>
      <c r="F4" s="35">
        <v>400</v>
      </c>
      <c r="G4" s="34"/>
      <c r="H4" s="35">
        <v>400</v>
      </c>
      <c r="I4" s="34"/>
      <c r="J4" s="45">
        <v>400</v>
      </c>
      <c r="K4" s="47"/>
      <c r="L4" s="48">
        <v>400</v>
      </c>
      <c r="M4" s="47"/>
      <c r="N4" s="48">
        <v>400</v>
      </c>
    </row>
    <row r="5" spans="2:14">
      <c r="B5" s="26" t="s">
        <v>10</v>
      </c>
      <c r="C5" s="36">
        <v>300</v>
      </c>
      <c r="D5" s="23">
        <v>5</v>
      </c>
      <c r="E5" s="37">
        <v>60</v>
      </c>
      <c r="F5" s="38">
        <f>C5-E5</f>
        <v>240</v>
      </c>
      <c r="G5" s="37">
        <f>E5</f>
        <v>60</v>
      </c>
      <c r="H5" s="38">
        <f>F5-G5</f>
        <v>180</v>
      </c>
      <c r="I5" s="37">
        <f>G5</f>
        <v>60</v>
      </c>
      <c r="J5" s="46">
        <f>H5-I5</f>
        <v>120</v>
      </c>
      <c r="K5" s="43">
        <f>I5</f>
        <v>60</v>
      </c>
      <c r="L5" s="44">
        <f>J5-K5</f>
        <v>60</v>
      </c>
      <c r="M5" s="43">
        <f>K5</f>
        <v>60</v>
      </c>
      <c r="N5" s="44">
        <f>L5-M5</f>
        <v>0</v>
      </c>
    </row>
    <row r="6" spans="2:14" ht="15.75" thickBot="1">
      <c r="B6" s="27" t="s">
        <v>13</v>
      </c>
      <c r="C6" s="41">
        <v>80</v>
      </c>
      <c r="D6" s="24">
        <v>3</v>
      </c>
      <c r="E6" s="39">
        <v>27</v>
      </c>
      <c r="F6" s="40">
        <f>C6-E6</f>
        <v>53</v>
      </c>
      <c r="G6" s="39">
        <v>27</v>
      </c>
      <c r="H6" s="40">
        <f>F6-G6</f>
        <v>26</v>
      </c>
      <c r="I6" s="39">
        <v>26</v>
      </c>
      <c r="J6" s="42">
        <f>H6-I6</f>
        <v>0</v>
      </c>
      <c r="K6" s="49"/>
      <c r="L6" s="50"/>
      <c r="M6" s="49"/>
      <c r="N6" s="50"/>
    </row>
    <row r="7" spans="2:14" ht="15.75" thickBot="1">
      <c r="B7" s="62" t="s">
        <v>31</v>
      </c>
      <c r="C7" s="63"/>
      <c r="D7" s="64"/>
      <c r="E7" s="53">
        <f>SUM(E5:E6)</f>
        <v>87</v>
      </c>
      <c r="F7" s="51"/>
      <c r="G7" s="53">
        <f>SUM(G5:G6)</f>
        <v>87</v>
      </c>
      <c r="H7" s="51"/>
      <c r="I7" s="53">
        <f>SUM(I5:I6)</f>
        <v>86</v>
      </c>
      <c r="J7" s="51"/>
      <c r="K7" s="53">
        <f>SUM(K5:K6)</f>
        <v>60</v>
      </c>
      <c r="L7" s="51"/>
      <c r="M7" s="53">
        <f>SUM(M5:M6)</f>
        <v>60</v>
      </c>
      <c r="N7" s="52"/>
    </row>
  </sheetData>
  <mergeCells count="9">
    <mergeCell ref="M2:N2"/>
    <mergeCell ref="B2:B3"/>
    <mergeCell ref="C2:C3"/>
    <mergeCell ref="D2:D3"/>
    <mergeCell ref="B7:D7"/>
    <mergeCell ref="E2:F2"/>
    <mergeCell ref="G2:H2"/>
    <mergeCell ref="I2:J2"/>
    <mergeCell ref="K2:L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17"/>
  <sheetViews>
    <sheetView topLeftCell="B1" workbookViewId="0">
      <selection activeCell="B23" sqref="B23"/>
    </sheetView>
  </sheetViews>
  <sheetFormatPr defaultRowHeight="15"/>
  <cols>
    <col min="2" max="2" width="39.28515625" customWidth="1"/>
    <col min="3" max="14" width="7.7109375" customWidth="1"/>
    <col min="15" max="15" width="8.7109375" customWidth="1"/>
  </cols>
  <sheetData>
    <row r="2" spans="2:15" ht="15" customHeight="1">
      <c r="B2" s="54" t="s">
        <v>4</v>
      </c>
      <c r="C2" s="56">
        <v>1</v>
      </c>
      <c r="D2" s="57">
        <v>2</v>
      </c>
      <c r="E2" s="56">
        <v>3</v>
      </c>
      <c r="F2" s="57">
        <v>4</v>
      </c>
      <c r="G2" s="56">
        <v>5</v>
      </c>
      <c r="H2" s="57">
        <v>6</v>
      </c>
      <c r="I2" s="56">
        <v>7</v>
      </c>
      <c r="J2" s="57">
        <v>8</v>
      </c>
      <c r="K2" s="56">
        <v>9</v>
      </c>
      <c r="L2" s="57">
        <v>10</v>
      </c>
      <c r="M2" s="56">
        <v>11</v>
      </c>
      <c r="N2" s="57">
        <v>12</v>
      </c>
      <c r="O2" s="54" t="s">
        <v>32</v>
      </c>
    </row>
    <row r="3" spans="2:15" ht="15" customHeight="1">
      <c r="B3" s="18" t="s">
        <v>35</v>
      </c>
      <c r="C3" s="15">
        <v>100</v>
      </c>
      <c r="D3" s="15">
        <v>100</v>
      </c>
      <c r="E3" s="15">
        <v>100</v>
      </c>
      <c r="F3" s="15">
        <v>100</v>
      </c>
      <c r="G3" s="15">
        <v>100</v>
      </c>
      <c r="H3" s="15">
        <v>100</v>
      </c>
      <c r="I3" s="15">
        <v>100</v>
      </c>
      <c r="J3" s="15">
        <v>100</v>
      </c>
      <c r="K3" s="15">
        <v>100</v>
      </c>
      <c r="L3" s="15">
        <v>100</v>
      </c>
      <c r="M3" s="15">
        <v>100</v>
      </c>
      <c r="N3" s="15">
        <v>100</v>
      </c>
      <c r="O3" s="16">
        <f>SUM(C3:N3)</f>
        <v>1200</v>
      </c>
    </row>
    <row r="4" spans="2:15" ht="15" customHeight="1">
      <c r="B4" s="18" t="s">
        <v>6</v>
      </c>
      <c r="C4" s="15">
        <v>15</v>
      </c>
      <c r="D4" s="15"/>
      <c r="E4" s="15"/>
      <c r="F4" s="15">
        <v>15</v>
      </c>
      <c r="G4" s="15"/>
      <c r="H4" s="15"/>
      <c r="I4" s="15">
        <v>15</v>
      </c>
      <c r="J4" s="15"/>
      <c r="K4" s="15"/>
      <c r="L4" s="15">
        <v>15</v>
      </c>
      <c r="M4" s="15"/>
      <c r="N4" s="15"/>
      <c r="O4" s="16">
        <f t="shared" ref="O4:O15" si="0">SUM(C4:N4)</f>
        <v>60</v>
      </c>
    </row>
    <row r="5" spans="2:15" ht="15" customHeight="1">
      <c r="B5" s="18" t="s">
        <v>5</v>
      </c>
      <c r="C5" s="18">
        <v>40</v>
      </c>
      <c r="D5" s="14"/>
      <c r="E5" s="14"/>
      <c r="F5" s="15">
        <v>20</v>
      </c>
      <c r="G5" s="14"/>
      <c r="H5" s="14"/>
      <c r="I5" s="15">
        <v>20</v>
      </c>
      <c r="J5" s="14"/>
      <c r="K5" s="14"/>
      <c r="L5" s="15">
        <v>20</v>
      </c>
      <c r="M5" s="14"/>
      <c r="N5" s="14"/>
      <c r="O5" s="16">
        <f t="shared" si="0"/>
        <v>100</v>
      </c>
    </row>
    <row r="6" spans="2:15" ht="15" customHeight="1">
      <c r="B6" s="18" t="s">
        <v>33</v>
      </c>
      <c r="C6" s="18">
        <v>75</v>
      </c>
      <c r="D6" s="18">
        <v>75</v>
      </c>
      <c r="E6" s="18">
        <v>75</v>
      </c>
      <c r="F6" s="18">
        <v>75</v>
      </c>
      <c r="G6" s="18">
        <v>75</v>
      </c>
      <c r="H6" s="18">
        <v>75</v>
      </c>
      <c r="I6" s="18">
        <v>75</v>
      </c>
      <c r="J6" s="18">
        <v>75</v>
      </c>
      <c r="K6" s="18">
        <v>75</v>
      </c>
      <c r="L6" s="18">
        <v>75</v>
      </c>
      <c r="M6" s="18">
        <v>75</v>
      </c>
      <c r="N6" s="18">
        <v>75</v>
      </c>
      <c r="O6" s="16">
        <f t="shared" si="0"/>
        <v>900</v>
      </c>
    </row>
    <row r="7" spans="2:15" ht="15" customHeight="1">
      <c r="B7" s="18" t="s">
        <v>36</v>
      </c>
      <c r="C7" s="18"/>
      <c r="D7" s="18"/>
      <c r="E7" s="18"/>
      <c r="F7" s="18"/>
      <c r="G7" s="18"/>
      <c r="H7" s="18">
        <v>50</v>
      </c>
      <c r="I7" s="18"/>
      <c r="J7" s="18"/>
      <c r="K7" s="18"/>
      <c r="L7" s="18"/>
      <c r="M7" s="18"/>
      <c r="N7" s="18">
        <v>50</v>
      </c>
      <c r="O7" s="16">
        <f t="shared" si="0"/>
        <v>100</v>
      </c>
    </row>
    <row r="8" spans="2:15" ht="15" customHeight="1">
      <c r="B8" s="18" t="s">
        <v>37</v>
      </c>
      <c r="C8" s="18">
        <v>30</v>
      </c>
      <c r="D8" s="18">
        <v>30</v>
      </c>
      <c r="E8" s="18">
        <v>30</v>
      </c>
      <c r="F8" s="18">
        <v>30</v>
      </c>
      <c r="G8" s="18">
        <v>30</v>
      </c>
      <c r="H8" s="18">
        <v>30</v>
      </c>
      <c r="I8" s="18">
        <v>30</v>
      </c>
      <c r="J8" s="18">
        <v>30</v>
      </c>
      <c r="K8" s="18">
        <v>30</v>
      </c>
      <c r="L8" s="18">
        <v>30</v>
      </c>
      <c r="M8" s="18">
        <v>30</v>
      </c>
      <c r="N8" s="18">
        <v>30</v>
      </c>
      <c r="O8" s="16">
        <f t="shared" si="0"/>
        <v>360</v>
      </c>
    </row>
    <row r="9" spans="2:15" ht="15" customHeight="1">
      <c r="B9" s="18" t="s">
        <v>38</v>
      </c>
      <c r="C9" s="18">
        <v>15</v>
      </c>
      <c r="D9" s="18">
        <v>15</v>
      </c>
      <c r="E9" s="18">
        <v>15</v>
      </c>
      <c r="F9" s="18">
        <v>15</v>
      </c>
      <c r="G9" s="18">
        <v>15</v>
      </c>
      <c r="H9" s="18">
        <v>15</v>
      </c>
      <c r="I9" s="18">
        <v>15</v>
      </c>
      <c r="J9" s="18">
        <v>15</v>
      </c>
      <c r="K9" s="18">
        <v>15</v>
      </c>
      <c r="L9" s="18">
        <v>15</v>
      </c>
      <c r="M9" s="18">
        <v>15</v>
      </c>
      <c r="N9" s="18">
        <v>15</v>
      </c>
      <c r="O9" s="16">
        <f t="shared" si="0"/>
        <v>180</v>
      </c>
    </row>
    <row r="10" spans="2:15" ht="15" customHeight="1">
      <c r="B10" s="18" t="s">
        <v>39</v>
      </c>
      <c r="C10" s="18">
        <v>15</v>
      </c>
      <c r="D10" s="18">
        <v>15</v>
      </c>
      <c r="E10" s="18">
        <v>15</v>
      </c>
      <c r="F10" s="18">
        <v>15</v>
      </c>
      <c r="G10" s="18">
        <v>15</v>
      </c>
      <c r="H10" s="18">
        <v>15</v>
      </c>
      <c r="I10" s="18">
        <v>15</v>
      </c>
      <c r="J10" s="18">
        <v>15</v>
      </c>
      <c r="K10" s="18">
        <v>15</v>
      </c>
      <c r="L10" s="18">
        <v>15</v>
      </c>
      <c r="M10" s="18">
        <v>15</v>
      </c>
      <c r="N10" s="18">
        <v>15</v>
      </c>
      <c r="O10" s="16">
        <f t="shared" si="0"/>
        <v>180</v>
      </c>
    </row>
    <row r="11" spans="2:15" ht="15" customHeight="1">
      <c r="B11" s="18" t="s">
        <v>34</v>
      </c>
      <c r="C11" s="18">
        <v>10</v>
      </c>
      <c r="D11" s="14"/>
      <c r="E11" s="14"/>
      <c r="F11" s="18">
        <v>10</v>
      </c>
      <c r="G11" s="14"/>
      <c r="H11" s="14"/>
      <c r="I11" s="18">
        <v>10</v>
      </c>
      <c r="J11" s="14"/>
      <c r="K11" s="14"/>
      <c r="L11" s="18">
        <v>10</v>
      </c>
      <c r="M11" s="14"/>
      <c r="N11" s="14"/>
      <c r="O11" s="16">
        <f t="shared" si="0"/>
        <v>40</v>
      </c>
    </row>
    <row r="12" spans="2:15" ht="15" customHeight="1">
      <c r="B12" s="18" t="s">
        <v>7</v>
      </c>
      <c r="C12" s="1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>
        <v>100</v>
      </c>
      <c r="O12" s="16">
        <f t="shared" si="0"/>
        <v>100</v>
      </c>
    </row>
    <row r="13" spans="2:15" ht="15" customHeight="1">
      <c r="B13" s="18" t="s">
        <v>40</v>
      </c>
      <c r="C13" s="18">
        <v>10</v>
      </c>
      <c r="D13" s="18">
        <v>10</v>
      </c>
      <c r="E13" s="18">
        <v>10</v>
      </c>
      <c r="F13" s="18">
        <v>10</v>
      </c>
      <c r="G13" s="18">
        <v>10</v>
      </c>
      <c r="H13" s="18">
        <v>10</v>
      </c>
      <c r="I13" s="18">
        <v>10</v>
      </c>
      <c r="J13" s="18">
        <v>10</v>
      </c>
      <c r="K13" s="18">
        <v>10</v>
      </c>
      <c r="L13" s="18">
        <v>10</v>
      </c>
      <c r="M13" s="18">
        <v>10</v>
      </c>
      <c r="N13" s="18">
        <v>10</v>
      </c>
      <c r="O13" s="16">
        <f t="shared" si="0"/>
        <v>120</v>
      </c>
    </row>
    <row r="14" spans="2:15" ht="15" customHeight="1">
      <c r="B14" s="18" t="s">
        <v>8</v>
      </c>
      <c r="C14" s="18">
        <v>1</v>
      </c>
      <c r="D14" s="18">
        <v>1</v>
      </c>
      <c r="E14" s="18">
        <v>1</v>
      </c>
      <c r="F14" s="18">
        <v>1</v>
      </c>
      <c r="G14" s="18">
        <v>1</v>
      </c>
      <c r="H14" s="18">
        <v>1</v>
      </c>
      <c r="I14" s="18">
        <v>1</v>
      </c>
      <c r="J14" s="18">
        <v>1</v>
      </c>
      <c r="K14" s="18">
        <v>1</v>
      </c>
      <c r="L14" s="18">
        <v>1</v>
      </c>
      <c r="M14" s="18">
        <v>1</v>
      </c>
      <c r="N14" s="18">
        <v>1</v>
      </c>
      <c r="O14" s="16">
        <f t="shared" si="0"/>
        <v>12</v>
      </c>
    </row>
    <row r="15" spans="2:15" ht="15" customHeight="1">
      <c r="B15" s="55" t="s">
        <v>41</v>
      </c>
      <c r="C15" s="58">
        <f>SUM(C3:C14)</f>
        <v>311</v>
      </c>
      <c r="D15" s="59">
        <f t="shared" ref="D15:N15" si="1">SUM(D3:D14)</f>
        <v>246</v>
      </c>
      <c r="E15" s="58">
        <f t="shared" si="1"/>
        <v>246</v>
      </c>
      <c r="F15" s="59">
        <f t="shared" si="1"/>
        <v>291</v>
      </c>
      <c r="G15" s="58">
        <f t="shared" si="1"/>
        <v>246</v>
      </c>
      <c r="H15" s="59">
        <f t="shared" si="1"/>
        <v>296</v>
      </c>
      <c r="I15" s="58">
        <f t="shared" si="1"/>
        <v>291</v>
      </c>
      <c r="J15" s="59">
        <f t="shared" si="1"/>
        <v>246</v>
      </c>
      <c r="K15" s="58">
        <f t="shared" si="1"/>
        <v>246</v>
      </c>
      <c r="L15" s="59">
        <f t="shared" si="1"/>
        <v>291</v>
      </c>
      <c r="M15" s="58">
        <f t="shared" si="1"/>
        <v>246</v>
      </c>
      <c r="N15" s="59">
        <f t="shared" si="1"/>
        <v>396</v>
      </c>
      <c r="O15" s="16">
        <f t="shared" si="0"/>
        <v>3352</v>
      </c>
    </row>
    <row r="16" spans="2:15" ht="15" customHeight="1">
      <c r="B16" s="18" t="s">
        <v>30</v>
      </c>
      <c r="C16" s="18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6">
        <v>80</v>
      </c>
    </row>
    <row r="17" spans="2:15">
      <c r="B17" s="55" t="s">
        <v>42</v>
      </c>
      <c r="C17" s="15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6">
        <f>O15+O16</f>
        <v>3432</v>
      </c>
    </row>
  </sheetData>
  <pageMargins left="0.7" right="0.7" top="0.75" bottom="0.75" header="0.3" footer="0.3"/>
  <ignoredErrors>
    <ignoredError sqref="C15:D15 E15:N15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3"/>
  <sheetViews>
    <sheetView tabSelected="1" workbookViewId="0">
      <selection activeCell="R2" sqref="R2"/>
    </sheetView>
  </sheetViews>
  <sheetFormatPr defaultRowHeight="15"/>
  <cols>
    <col min="2" max="2" width="9.7109375" customWidth="1"/>
    <col min="3" max="3" width="7.42578125" customWidth="1"/>
    <col min="4" max="13" width="6.7109375" customWidth="1"/>
  </cols>
  <sheetData>
    <row r="2" spans="2:13">
      <c r="B2" s="79" t="s">
        <v>44</v>
      </c>
      <c r="C2" s="79"/>
      <c r="D2" s="19">
        <v>100</v>
      </c>
      <c r="E2" s="19">
        <v>90</v>
      </c>
      <c r="F2" s="19">
        <v>80</v>
      </c>
      <c r="G2" s="19">
        <v>70</v>
      </c>
      <c r="H2" s="19">
        <v>60</v>
      </c>
      <c r="I2" s="19">
        <v>50</v>
      </c>
      <c r="J2" s="19">
        <v>40</v>
      </c>
      <c r="K2" s="19">
        <v>30</v>
      </c>
      <c r="L2" s="19">
        <v>20</v>
      </c>
      <c r="M2" s="19">
        <v>10</v>
      </c>
    </row>
    <row r="3" spans="2:13">
      <c r="B3" s="78" t="s">
        <v>43</v>
      </c>
      <c r="C3" s="80">
        <v>3432</v>
      </c>
      <c r="D3" s="77">
        <f>$C$3*(100/D2)</f>
        <v>3432</v>
      </c>
      <c r="E3" s="77">
        <f>$C$3*(100/E2)</f>
        <v>3813.3333333333335</v>
      </c>
      <c r="F3" s="77">
        <f>$C$3*(100/F2)</f>
        <v>4290</v>
      </c>
      <c r="G3" s="77">
        <f>$C$3*(100/G2)</f>
        <v>4902.8571428571431</v>
      </c>
      <c r="H3" s="77">
        <f>$C$3*(100/H2)</f>
        <v>5720</v>
      </c>
      <c r="I3" s="77">
        <f>$C$3*(100/I2)</f>
        <v>6864</v>
      </c>
      <c r="J3" s="77">
        <f>$C$3*(100/J2)</f>
        <v>8580</v>
      </c>
      <c r="K3" s="77">
        <f>$C$3*(100/K2)</f>
        <v>11440</v>
      </c>
      <c r="L3" s="77">
        <f>$C$3*(100/L2)</f>
        <v>17160</v>
      </c>
      <c r="M3" s="77">
        <f>$C$3*(100/M2)</f>
        <v>34320</v>
      </c>
    </row>
  </sheetData>
  <mergeCells count="1">
    <mergeCell ref="B2:C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Investissement</vt:lpstr>
      <vt:lpstr>Amortissements</vt:lpstr>
      <vt:lpstr>Charges fixes</vt:lpstr>
      <vt:lpstr>Marge &amp; 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2016-04-15T15:57:16Z</dcterms:modified>
</cp:coreProperties>
</file>